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cel Portfolio\"/>
    </mc:Choice>
  </mc:AlternateContent>
  <xr:revisionPtr revIDLastSave="0" documentId="13_ncr:1_{671857B9-3B23-4474-BD1A-47DFCA7CCAE8}" xr6:coauthVersionLast="47" xr6:coauthVersionMax="47" xr10:uidLastSave="{00000000-0000-0000-0000-000000000000}"/>
  <bookViews>
    <workbookView xWindow="-108" yWindow="-108" windowWidth="23256" windowHeight="12456" activeTab="2" xr2:uid="{6452DAA6-EB69-4DA1-A6CC-00BB30EDB259}"/>
  </bookViews>
  <sheets>
    <sheet name="Data" sheetId="1" r:id="rId1"/>
    <sheet name="Dashboard" sheetId="2" r:id="rId2"/>
    <sheet name="Project overview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4" i="1" l="1"/>
  <c r="K14" i="1" s="1"/>
  <c r="G8" i="1"/>
  <c r="K8" i="1" s="1"/>
  <c r="G9" i="1"/>
  <c r="K9" i="1" s="1"/>
  <c r="G10" i="1"/>
  <c r="K10" i="1" s="1"/>
  <c r="G11" i="1"/>
  <c r="K11" i="1" s="1"/>
  <c r="G12" i="1"/>
  <c r="K12" i="1" s="1"/>
  <c r="G13" i="1"/>
  <c r="K13" i="1" s="1"/>
  <c r="G15" i="1"/>
  <c r="K15" i="1" s="1"/>
  <c r="G16" i="1"/>
  <c r="K16" i="1" s="1"/>
  <c r="G17" i="1"/>
  <c r="K17" i="1" s="1"/>
  <c r="G18" i="1"/>
  <c r="K18" i="1" s="1"/>
  <c r="G19" i="1"/>
  <c r="K19" i="1" s="1"/>
  <c r="G20" i="1"/>
  <c r="K20" i="1" s="1"/>
  <c r="G21" i="1"/>
  <c r="K21" i="1" s="1"/>
  <c r="G22" i="1"/>
  <c r="K22" i="1" s="1"/>
  <c r="G23" i="1"/>
  <c r="K23" i="1" s="1"/>
  <c r="G24" i="1"/>
  <c r="K24" i="1" s="1"/>
  <c r="G25" i="1"/>
  <c r="K25" i="1" s="1"/>
  <c r="G26" i="1"/>
  <c r="K26" i="1" s="1"/>
  <c r="G27" i="1"/>
  <c r="K27" i="1" s="1"/>
  <c r="G28" i="1"/>
  <c r="K28" i="1" s="1"/>
  <c r="J10" i="1"/>
  <c r="J11" i="1"/>
  <c r="J18" i="1"/>
  <c r="J19" i="1"/>
  <c r="J26" i="1"/>
  <c r="J27" i="1"/>
  <c r="C18" i="1"/>
  <c r="J12" i="1" s="1"/>
  <c r="C17" i="1"/>
  <c r="I8" i="1" s="1"/>
  <c r="I14" i="1" l="1"/>
  <c r="H14" i="1" s="1"/>
  <c r="J9" i="1"/>
  <c r="I13" i="1"/>
  <c r="J24" i="1"/>
  <c r="J16" i="1"/>
  <c r="I28" i="1"/>
  <c r="I20" i="1"/>
  <c r="I12" i="1"/>
  <c r="H12" i="1" s="1"/>
  <c r="J23" i="1"/>
  <c r="J15" i="1"/>
  <c r="I27" i="1"/>
  <c r="H27" i="1" s="1"/>
  <c r="I19" i="1"/>
  <c r="H19" i="1" s="1"/>
  <c r="I11" i="1"/>
  <c r="H11" i="1" s="1"/>
  <c r="J21" i="1"/>
  <c r="J13" i="1"/>
  <c r="I25" i="1"/>
  <c r="I17" i="1"/>
  <c r="I9" i="1"/>
  <c r="H9" i="1" s="1"/>
  <c r="I23" i="1"/>
  <c r="H23" i="1" s="1"/>
  <c r="I15" i="1"/>
  <c r="H15" i="1" s="1"/>
  <c r="I22" i="1"/>
  <c r="H22" i="1" s="1"/>
  <c r="J25" i="1"/>
  <c r="J17" i="1"/>
  <c r="I21" i="1"/>
  <c r="J22" i="1"/>
  <c r="J14" i="1"/>
  <c r="I26" i="1"/>
  <c r="H26" i="1" s="1"/>
  <c r="I18" i="1"/>
  <c r="H18" i="1" s="1"/>
  <c r="I10" i="1"/>
  <c r="H10" i="1" s="1"/>
  <c r="J28" i="1"/>
  <c r="J20" i="1"/>
  <c r="I24" i="1"/>
  <c r="I16" i="1"/>
  <c r="C19" i="1"/>
  <c r="J8" i="1"/>
  <c r="H8" i="1" s="1"/>
  <c r="C20" i="1" l="1"/>
  <c r="C21" i="1" s="1" a="1"/>
  <c r="C21" i="1" s="1"/>
  <c r="D19" i="1"/>
  <c r="H28" i="1"/>
  <c r="H13" i="1"/>
  <c r="H20" i="1"/>
  <c r="H16" i="1"/>
  <c r="H17" i="1"/>
  <c r="H24" i="1"/>
  <c r="H21" i="1"/>
  <c r="H2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<sst xmlns="http://schemas.openxmlformats.org/spreadsheetml/2006/main" count="52" uniqueCount="48">
  <si>
    <t>Data</t>
  </si>
  <si>
    <t>Name</t>
  </si>
  <si>
    <t>Cost</t>
  </si>
  <si>
    <t>Cost Type</t>
  </si>
  <si>
    <t>Rent</t>
  </si>
  <si>
    <t>Utilites</t>
  </si>
  <si>
    <t>Insurances</t>
  </si>
  <si>
    <t>Ingredients</t>
  </si>
  <si>
    <t>Packaging</t>
  </si>
  <si>
    <t>Fixed</t>
  </si>
  <si>
    <t>Variable</t>
  </si>
  <si>
    <t>Metric</t>
  </si>
  <si>
    <t>Amount</t>
  </si>
  <si>
    <t>Sales Price</t>
  </si>
  <si>
    <t>Fixed Cost</t>
  </si>
  <si>
    <t>Variable Costs</t>
  </si>
  <si>
    <t>Break-Even Point</t>
  </si>
  <si>
    <t>Units</t>
  </si>
  <si>
    <t>Sales</t>
  </si>
  <si>
    <t>Total Costs</t>
  </si>
  <si>
    <t>Fixed Costs</t>
  </si>
  <si>
    <t>Break-Even DASHBOARD</t>
  </si>
  <si>
    <t>Shading</t>
  </si>
  <si>
    <t>X axis</t>
  </si>
  <si>
    <t xml:space="preserve"> Y axis</t>
  </si>
  <si>
    <t>Section</t>
  </si>
  <si>
    <t>Details</t>
  </si>
  <si>
    <t>Project Name</t>
  </si>
  <si>
    <t>Objective</t>
  </si>
  <si>
    <t>Tools Used</t>
  </si>
  <si>
    <t>Microsoft Excel</t>
  </si>
  <si>
    <t>Key Concepts</t>
  </si>
  <si>
    <t>1167 Units (Where profit/loss = ₹0)</t>
  </si>
  <si>
    <t>Techniques Used</t>
  </si>
  <si>
    <t>Formulas (SUM, multiplication), Conditional Formatting, Table Design, Data Analysis</t>
  </si>
  <si>
    <t>Insights Gained</t>
  </si>
  <si>
    <t>Outcome</t>
  </si>
  <si>
    <t>A dynamic and scalable Excel model to track and optimize sales &amp; cost strategy</t>
  </si>
  <si>
    <t>Project Use Case</t>
  </si>
  <si>
    <t>Visual Elements</t>
  </si>
  <si>
    <t>Break Even Analysis</t>
  </si>
  <si>
    <t>Identify the break even point and analyze profit/loss based on units sold</t>
  </si>
  <si>
    <t>Fixed Cost, Variable Cost, Sales Revenue, Total Cost, Profit/Loss, Break Even Point</t>
  </si>
  <si>
    <t>Break Even Point</t>
  </si>
  <si>
    <t>Business needs to sell at least 1167 units to avoid loss. Scaling sales increases profit significantly</t>
  </si>
  <si>
    <t>Helpful for startups to decide pricing, cost cutting and sales goals</t>
  </si>
  <si>
    <t>Project Overview</t>
  </si>
  <si>
    <t>Proper table layout, clear color coded profits/loss, user friendly design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</si>
</sst>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3" formatCode="_(* #,##0.00_);_(* \(#,##0.00\);_(* &quot;-&quot;??_);_(@_)"/>
    <numFmt numFmtId="164" formatCode="_(* #,##0_);_(* \(#,##0\);_(* &quot;-&quot;??_);_(@_)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48"/>
      <color theme="1"/>
      <name val="Calibri"/>
      <family val="2"/>
      <scheme val="minor"/>
    </font>
    <font>
      <sz val="11"/>
      <color theme="4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8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5" tint="0.599963377788628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59E0B"/>
        <bgColor indexed="64"/>
      </patternFill>
    </fill>
    <fill>
      <patternFill patternType="solid">
        <fgColor rgb="FFD1E7DD"/>
        <bgColor indexed="64"/>
      </patternFill>
    </fill>
    <fill>
      <patternFill patternType="solid">
        <fgColor theme="4" tint="-0.249977111117893"/>
        <bgColor indexed="64"/>
      </patternFill>
    </fill>
  </fills>
  <borders count="15">
    <border>
      <left/>
      <right/>
      <top/>
      <bottom/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/>
      <right/>
      <top/>
      <bottom style="thin">
        <color theme="2" tint="-0.24994659260841701"/>
      </bottom>
      <diagonal/>
    </border>
    <border>
      <left style="thin">
        <color theme="2" tint="-9.9948118533890809E-2"/>
      </left>
      <right style="thin">
        <color theme="2" tint="-9.9948118533890809E-2"/>
      </right>
      <top/>
      <bottom style="thin">
        <color theme="2" tint="-9.9948118533890809E-2"/>
      </bottom>
      <diagonal/>
    </border>
    <border>
      <left/>
      <right/>
      <top/>
      <bottom style="double">
        <color indexed="64"/>
      </bottom>
      <diagonal/>
    </border>
    <border>
      <left style="thin">
        <color theme="2" tint="-9.9948118533890809E-2"/>
      </left>
      <right style="thin">
        <color theme="2" tint="-9.9917600024414813E-2"/>
      </right>
      <top style="thin">
        <color theme="2" tint="-9.9948118533890809E-2"/>
      </top>
      <bottom style="thin">
        <color theme="2" tint="-9.9917600024414813E-2"/>
      </bottom>
      <diagonal/>
    </border>
    <border>
      <left style="thin">
        <color theme="2" tint="-9.9917600024414813E-2"/>
      </left>
      <right style="thin">
        <color theme="2" tint="-9.9917600024414813E-2"/>
      </right>
      <top style="thin">
        <color theme="2" tint="-9.9948118533890809E-2"/>
      </top>
      <bottom style="thin">
        <color theme="2" tint="-9.9917600024414813E-2"/>
      </bottom>
      <diagonal/>
    </border>
    <border>
      <left style="thin">
        <color theme="2" tint="-9.9948118533890809E-2"/>
      </left>
      <right style="thin">
        <color theme="2" tint="-9.9917600024414813E-2"/>
      </right>
      <top style="thin">
        <color theme="2" tint="-9.9917600024414813E-2"/>
      </top>
      <bottom style="thin">
        <color theme="2" tint="-9.9917600024414813E-2"/>
      </bottom>
      <diagonal/>
    </border>
    <border>
      <left style="thin">
        <color theme="2" tint="-9.9917600024414813E-2"/>
      </left>
      <right style="thin">
        <color theme="2" tint="-9.9917600024414813E-2"/>
      </right>
      <top style="thin">
        <color theme="2" tint="-9.9917600024414813E-2"/>
      </top>
      <bottom style="thin">
        <color theme="2" tint="-9.9917600024414813E-2"/>
      </bottom>
      <diagonal/>
    </border>
    <border>
      <left/>
      <right style="thin">
        <color theme="2" tint="-9.9978637043366805E-2"/>
      </right>
      <top/>
      <bottom style="thin">
        <color theme="2" tint="-0.24994659260841701"/>
      </bottom>
      <diagonal/>
    </border>
    <border>
      <left/>
      <right style="thin">
        <color theme="2" tint="-9.9978637043366805E-2"/>
      </right>
      <top/>
      <bottom/>
      <diagonal/>
    </border>
    <border>
      <left style="thin">
        <color theme="2" tint="-0.24994659260841701"/>
      </left>
      <right/>
      <top style="thin">
        <color theme="2" tint="-0.24994659260841701"/>
      </top>
      <bottom/>
      <diagonal/>
    </border>
    <border>
      <left/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/>
      <top/>
      <bottom style="thin">
        <color theme="2" tint="-0.24994659260841701"/>
      </bottom>
      <diagonal/>
    </border>
    <border>
      <left/>
      <right style="thin">
        <color theme="2" tint="-0.24994659260841701"/>
      </right>
      <top/>
      <bottom style="thin">
        <color theme="2" tint="-0.2499465926084170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3">
    <xf numFmtId="0" fontId="0" fillId="0" borderId="0" xfId="0"/>
    <xf numFmtId="0" fontId="2" fillId="0" borderId="0" xfId="0" applyFont="1" applyAlignment="1">
      <alignment horizontal="center" vertical="center"/>
    </xf>
    <xf numFmtId="164" fontId="0" fillId="0" borderId="0" xfId="1" applyNumberFormat="1" applyFont="1"/>
    <xf numFmtId="0" fontId="0" fillId="0" borderId="1" xfId="0" applyBorder="1"/>
    <xf numFmtId="0" fontId="4" fillId="0" borderId="0" xfId="1" applyNumberFormat="1" applyFont="1"/>
    <xf numFmtId="0" fontId="5" fillId="0" borderId="0" xfId="0" applyFont="1" applyAlignment="1">
      <alignment horizontal="center" vertical="center"/>
    </xf>
    <xf numFmtId="0" fontId="5" fillId="0" borderId="0" xfId="1" applyNumberFormat="1" applyFont="1" applyAlignment="1">
      <alignment horizontal="center" vertical="center"/>
    </xf>
    <xf numFmtId="0" fontId="4" fillId="0" borderId="1" xfId="1" applyNumberFormat="1" applyFont="1" applyBorder="1"/>
    <xf numFmtId="1" fontId="4" fillId="0" borderId="1" xfId="1" applyNumberFormat="1" applyFont="1" applyBorder="1"/>
    <xf numFmtId="0" fontId="5" fillId="2" borderId="1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0" fillId="3" borderId="0" xfId="0" applyFill="1"/>
    <xf numFmtId="0" fontId="0" fillId="0" borderId="5" xfId="0" applyBorder="1"/>
    <xf numFmtId="1" fontId="4" fillId="0" borderId="6" xfId="1" applyNumberFormat="1" applyFont="1" applyBorder="1"/>
    <xf numFmtId="0" fontId="0" fillId="0" borderId="7" xfId="0" applyBorder="1"/>
    <xf numFmtId="0" fontId="4" fillId="0" borderId="8" xfId="1" applyNumberFormat="1" applyFont="1" applyBorder="1"/>
    <xf numFmtId="0" fontId="7" fillId="0" borderId="0" xfId="0" applyFont="1"/>
    <xf numFmtId="0" fontId="0" fillId="4" borderId="0" xfId="0" applyFill="1"/>
    <xf numFmtId="0" fontId="6" fillId="5" borderId="0" xfId="0" applyFont="1" applyFill="1" applyAlignment="1">
      <alignment horizontal="left" vertical="center" indent="23"/>
    </xf>
    <xf numFmtId="0" fontId="6" fillId="5" borderId="4" xfId="0" applyFont="1" applyFill="1" applyBorder="1" applyAlignment="1">
      <alignment horizontal="left" vertical="center" indent="23"/>
    </xf>
    <xf numFmtId="0" fontId="3" fillId="0" borderId="2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0" fillId="0" borderId="0" xfId="0" applyBorder="1"/>
    <xf numFmtId="0" fontId="3" fillId="0" borderId="10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0" fillId="7" borderId="0" xfId="0" applyFill="1"/>
    <xf numFmtId="0" fontId="9" fillId="6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vertical="center"/>
    </xf>
    <xf numFmtId="0" fontId="10" fillId="0" borderId="1" xfId="0" applyFont="1" applyBorder="1" applyAlignment="1">
      <alignment vertical="center"/>
    </xf>
    <xf numFmtId="0" fontId="11" fillId="8" borderId="11" xfId="0" applyFont="1" applyFill="1" applyBorder="1" applyAlignment="1">
      <alignment horizontal="left" indent="26"/>
    </xf>
    <xf numFmtId="0" fontId="11" fillId="8" borderId="12" xfId="0" applyFont="1" applyFill="1" applyBorder="1" applyAlignment="1">
      <alignment horizontal="left" indent="26"/>
    </xf>
    <xf numFmtId="0" fontId="11" fillId="8" borderId="13" xfId="0" applyFont="1" applyFill="1" applyBorder="1" applyAlignment="1">
      <alignment horizontal="left" indent="26"/>
    </xf>
    <xf numFmtId="0" fontId="11" fillId="8" borderId="14" xfId="0" applyFont="1" applyFill="1" applyBorder="1" applyAlignment="1">
      <alignment horizontal="left" indent="26"/>
    </xf>
  </cellXfs>
  <cellStyles count="2">
    <cellStyle name="Comma" xfId="1" builtinId="3"/>
    <cellStyle name="Normal" xfId="0" builtinId="0"/>
  </cellStyles>
  <dxfs count="1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_);_(* \(#,##0\);_(* &quot;-&quot;??_);_(@_)"/>
    </dxf>
    <dxf>
      <border outline="0">
        <top style="thin">
          <color theme="2" tint="-9.9948118533890809E-2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border outline="0">
        <bottom style="thin">
          <color theme="2" tint="-9.9948118533890809E-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fill>
        <patternFill patternType="solid">
          <fgColor indexed="64"/>
          <bgColor theme="5" tint="0.5999633777886288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2" tint="-9.9948118533890809E-2"/>
        </left>
        <right style="thin">
          <color theme="2" tint="-9.9948118533890809E-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family val="2"/>
        <scheme val="minor"/>
      </font>
      <numFmt numFmtId="0" formatCode="General"/>
    </dxf>
    <dxf>
      <font>
        <b/>
      </font>
    </dxf>
    <dxf>
      <fill>
        <patternFill>
          <bgColor theme="5" tint="0.59996337778862885"/>
        </patternFill>
      </fill>
    </dxf>
    <dxf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  <vertical style="thin">
          <color theme="2" tint="-9.9948118533890809E-2"/>
        </vertical>
        <horizontal style="thin">
          <color theme="2" tint="-9.9948118533890809E-2"/>
        </horizontal>
      </border>
    </dxf>
  </dxfs>
  <tableStyles count="2" defaultTableStyle="TableStyleMedium2" defaultPivotStyle="PivotStyleLight16">
    <tableStyle name="Data" pivot="0" count="2" xr9:uid="{3C2056C0-ABC1-4DD8-A32A-1CA09FCFE900}">
      <tableStyleElement type="wholeTable" dxfId="13"/>
      <tableStyleElement type="headerRow" dxfId="12"/>
    </tableStyle>
    <tableStyle name="Invisible" pivot="0" table="0" count="0" xr9:uid="{B45EE8FD-4CB7-44BA-B8D1-F9F1B9EF4892}"/>
  </tableStyles>
  <colors>
    <mruColors>
      <color rgb="FFD1E7DD"/>
      <color rgb="FFF59E0B"/>
      <color rgb="FFFBBF24"/>
      <color rgb="FF1E3A8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areaChart>
        <c:grouping val="standard"/>
        <c:varyColors val="0"/>
        <c:ser>
          <c:idx val="2"/>
          <c:order val="0"/>
          <c:tx>
            <c:v>Losses</c:v>
          </c:tx>
          <c:spPr>
            <a:solidFill>
              <a:schemeClr val="tx2">
                <a:lumMod val="75000"/>
              </a:schemeClr>
            </a:solidFill>
            <a:ln>
              <a:noFill/>
            </a:ln>
            <a:effectLst/>
          </c:spPr>
          <c:cat>
            <c:numRef>
              <c:f>Data!$F$8:$F$28</c:f>
              <c:numCache>
                <c:formatCode>_(* #,##0_);_(* \(#,##0\);_(* "-"??_);_(@_)</c:formatCode>
                <c:ptCount val="21"/>
                <c:pt idx="0">
                  <c:v>0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  <c:pt idx="9">
                  <c:v>900</c:v>
                </c:pt>
                <c:pt idx="10">
                  <c:v>1000</c:v>
                </c:pt>
                <c:pt idx="11">
                  <c:v>1100</c:v>
                </c:pt>
                <c:pt idx="12">
                  <c:v>1200</c:v>
                </c:pt>
                <c:pt idx="13">
                  <c:v>1300</c:v>
                </c:pt>
                <c:pt idx="14">
                  <c:v>1400</c:v>
                </c:pt>
                <c:pt idx="15">
                  <c:v>1500</c:v>
                </c:pt>
                <c:pt idx="16">
                  <c:v>1600</c:v>
                </c:pt>
                <c:pt idx="17">
                  <c:v>1700</c:v>
                </c:pt>
                <c:pt idx="18">
                  <c:v>1800</c:v>
                </c:pt>
                <c:pt idx="19">
                  <c:v>1900</c:v>
                </c:pt>
                <c:pt idx="20">
                  <c:v>2000</c:v>
                </c:pt>
              </c:numCache>
            </c:numRef>
          </c:cat>
          <c:val>
            <c:numRef>
              <c:f>Data!$H$8:$H$28</c:f>
              <c:numCache>
                <c:formatCode>_(* #,##0_);_(* \(#,##0\);_(* "-"??_);_(@_)</c:formatCode>
                <c:ptCount val="21"/>
                <c:pt idx="0">
                  <c:v>3500</c:v>
                </c:pt>
                <c:pt idx="1">
                  <c:v>3800</c:v>
                </c:pt>
                <c:pt idx="2">
                  <c:v>4100</c:v>
                </c:pt>
                <c:pt idx="3">
                  <c:v>4400</c:v>
                </c:pt>
                <c:pt idx="4">
                  <c:v>4700</c:v>
                </c:pt>
                <c:pt idx="5">
                  <c:v>5000</c:v>
                </c:pt>
                <c:pt idx="6">
                  <c:v>5300</c:v>
                </c:pt>
                <c:pt idx="7">
                  <c:v>5600</c:v>
                </c:pt>
                <c:pt idx="8">
                  <c:v>5900</c:v>
                </c:pt>
                <c:pt idx="9">
                  <c:v>6200</c:v>
                </c:pt>
                <c:pt idx="10">
                  <c:v>6500</c:v>
                </c:pt>
                <c:pt idx="11">
                  <c:v>6800</c:v>
                </c:pt>
                <c:pt idx="12">
                  <c:v>7100</c:v>
                </c:pt>
                <c:pt idx="13">
                  <c:v>7400</c:v>
                </c:pt>
                <c:pt idx="14">
                  <c:v>7700</c:v>
                </c:pt>
                <c:pt idx="15">
                  <c:v>8000</c:v>
                </c:pt>
                <c:pt idx="16">
                  <c:v>8300</c:v>
                </c:pt>
                <c:pt idx="17">
                  <c:v>8600</c:v>
                </c:pt>
                <c:pt idx="18">
                  <c:v>8900</c:v>
                </c:pt>
                <c:pt idx="19">
                  <c:v>9200</c:v>
                </c:pt>
                <c:pt idx="20">
                  <c:v>9500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D89-4BE9-A76F-E9DB292E52A0}"/>
            </c:ext>
          </c:extLst>
        </c:ser>
        <c:ser>
          <c:idx val="1"/>
          <c:order val="1"/>
          <c:tx>
            <c:v>Profits</c:v>
          </c:tx>
          <c:spPr>
            <a:solidFill>
              <a:schemeClr val="accent4">
                <a:lumMod val="40000"/>
                <a:lumOff val="60000"/>
              </a:schemeClr>
            </a:solidFill>
            <a:ln>
              <a:noFill/>
            </a:ln>
            <a:effectLst/>
          </c:spPr>
          <c:cat>
            <c:numRef>
              <c:f>Data!$F$8:$F$28</c:f>
              <c:numCache>
                <c:formatCode>_(* #,##0_);_(* \(#,##0\);_(* "-"??_);_(@_)</c:formatCode>
                <c:ptCount val="21"/>
                <c:pt idx="0">
                  <c:v>0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  <c:pt idx="9">
                  <c:v>900</c:v>
                </c:pt>
                <c:pt idx="10">
                  <c:v>1000</c:v>
                </c:pt>
                <c:pt idx="11">
                  <c:v>1100</c:v>
                </c:pt>
                <c:pt idx="12">
                  <c:v>1200</c:v>
                </c:pt>
                <c:pt idx="13">
                  <c:v>1300</c:v>
                </c:pt>
                <c:pt idx="14">
                  <c:v>1400</c:v>
                </c:pt>
                <c:pt idx="15">
                  <c:v>1500</c:v>
                </c:pt>
                <c:pt idx="16">
                  <c:v>1600</c:v>
                </c:pt>
                <c:pt idx="17">
                  <c:v>1700</c:v>
                </c:pt>
                <c:pt idx="18">
                  <c:v>1800</c:v>
                </c:pt>
                <c:pt idx="19">
                  <c:v>1900</c:v>
                </c:pt>
                <c:pt idx="20">
                  <c:v>2000</c:v>
                </c:pt>
              </c:numCache>
            </c:numRef>
          </c:cat>
          <c:val>
            <c:numRef>
              <c:f>Data!$G$8:$G$28</c:f>
              <c:numCache>
                <c:formatCode>_(* #,##0_);_(* \(#,##0\);_(* "-"??_);_(@_)</c:formatCode>
                <c:ptCount val="21"/>
                <c:pt idx="0">
                  <c:v>0</c:v>
                </c:pt>
                <c:pt idx="1">
                  <c:v>600</c:v>
                </c:pt>
                <c:pt idx="2">
                  <c:v>1200</c:v>
                </c:pt>
                <c:pt idx="3">
                  <c:v>1800</c:v>
                </c:pt>
                <c:pt idx="4">
                  <c:v>2400</c:v>
                </c:pt>
                <c:pt idx="5">
                  <c:v>3000</c:v>
                </c:pt>
                <c:pt idx="6">
                  <c:v>3600</c:v>
                </c:pt>
                <c:pt idx="7">
                  <c:v>4200</c:v>
                </c:pt>
                <c:pt idx="8">
                  <c:v>4800</c:v>
                </c:pt>
                <c:pt idx="9">
                  <c:v>5400</c:v>
                </c:pt>
                <c:pt idx="10">
                  <c:v>6000</c:v>
                </c:pt>
                <c:pt idx="11">
                  <c:v>6600</c:v>
                </c:pt>
                <c:pt idx="12">
                  <c:v>7200</c:v>
                </c:pt>
                <c:pt idx="13">
                  <c:v>7800</c:v>
                </c:pt>
                <c:pt idx="14">
                  <c:v>8400</c:v>
                </c:pt>
                <c:pt idx="15">
                  <c:v>9000</c:v>
                </c:pt>
                <c:pt idx="16">
                  <c:v>9600</c:v>
                </c:pt>
                <c:pt idx="17">
                  <c:v>10200</c:v>
                </c:pt>
                <c:pt idx="18">
                  <c:v>10800</c:v>
                </c:pt>
                <c:pt idx="19">
                  <c:v>11400</c:v>
                </c:pt>
                <c:pt idx="20">
                  <c:v>12000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D89-4BE9-A76F-E9DB292E52A0}"/>
            </c:ext>
          </c:extLst>
        </c:ser>
        <c:ser>
          <c:idx val="0"/>
          <c:order val="2"/>
          <c:tx>
            <c:v>Shading</c:v>
          </c:tx>
          <c:spPr>
            <a:solidFill>
              <a:schemeClr val="bg1"/>
            </a:solidFill>
            <a:ln>
              <a:noFill/>
            </a:ln>
            <a:effectLst/>
          </c:spPr>
          <c:cat>
            <c:numRef>
              <c:f>Data!$F$8:$F$28</c:f>
              <c:numCache>
                <c:formatCode>_(* #,##0_);_(* \(#,##0\);_(* "-"??_);_(@_)</c:formatCode>
                <c:ptCount val="21"/>
                <c:pt idx="0">
                  <c:v>0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  <c:pt idx="9">
                  <c:v>900</c:v>
                </c:pt>
                <c:pt idx="10">
                  <c:v>1000</c:v>
                </c:pt>
                <c:pt idx="11">
                  <c:v>1100</c:v>
                </c:pt>
                <c:pt idx="12">
                  <c:v>1200</c:v>
                </c:pt>
                <c:pt idx="13">
                  <c:v>1300</c:v>
                </c:pt>
                <c:pt idx="14">
                  <c:v>1400</c:v>
                </c:pt>
                <c:pt idx="15">
                  <c:v>1500</c:v>
                </c:pt>
                <c:pt idx="16">
                  <c:v>1600</c:v>
                </c:pt>
                <c:pt idx="17">
                  <c:v>1700</c:v>
                </c:pt>
                <c:pt idx="18">
                  <c:v>1800</c:v>
                </c:pt>
                <c:pt idx="19">
                  <c:v>1900</c:v>
                </c:pt>
                <c:pt idx="20">
                  <c:v>2000</c:v>
                </c:pt>
              </c:numCache>
            </c:numRef>
          </c:cat>
          <c:val>
            <c:numRef>
              <c:f>Data!$K$8:$K$28</c:f>
              <c:numCache>
                <c:formatCode>_(* #,##0_);_(* \(#,##0\);_(* "-"??_);_(@_)</c:formatCode>
                <c:ptCount val="21"/>
                <c:pt idx="0">
                  <c:v>0</c:v>
                </c:pt>
                <c:pt idx="1">
                  <c:v>600</c:v>
                </c:pt>
                <c:pt idx="2">
                  <c:v>1200</c:v>
                </c:pt>
                <c:pt idx="3">
                  <c:v>1800</c:v>
                </c:pt>
                <c:pt idx="4">
                  <c:v>2400</c:v>
                </c:pt>
                <c:pt idx="5">
                  <c:v>3000</c:v>
                </c:pt>
                <c:pt idx="6">
                  <c:v>3600</c:v>
                </c:pt>
                <c:pt idx="7">
                  <c:v>4200</c:v>
                </c:pt>
                <c:pt idx="8">
                  <c:v>4800</c:v>
                </c:pt>
                <c:pt idx="9">
                  <c:v>5400</c:v>
                </c:pt>
                <c:pt idx="10">
                  <c:v>6000</c:v>
                </c:pt>
                <c:pt idx="11">
                  <c:v>6600</c:v>
                </c:pt>
                <c:pt idx="12">
                  <c:v>7100</c:v>
                </c:pt>
                <c:pt idx="13">
                  <c:v>7400</c:v>
                </c:pt>
                <c:pt idx="14">
                  <c:v>7700</c:v>
                </c:pt>
                <c:pt idx="15">
                  <c:v>8000</c:v>
                </c:pt>
                <c:pt idx="16">
                  <c:v>8300</c:v>
                </c:pt>
                <c:pt idx="17">
                  <c:v>8600</c:v>
                </c:pt>
                <c:pt idx="18">
                  <c:v>8900</c:v>
                </c:pt>
                <c:pt idx="19">
                  <c:v>9200</c:v>
                </c:pt>
                <c:pt idx="20">
                  <c:v>9500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D89-4BE9-A76F-E9DB292E52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1434015"/>
        <c:axId val="491438335"/>
      </c:areaChart>
      <c:scatterChart>
        <c:scatterStyle val="lineMarker"/>
        <c:varyColors val="0"/>
        <c:ser>
          <c:idx val="3"/>
          <c:order val="3"/>
          <c:tx>
            <c:v>Break Even Point</c:v>
          </c:tx>
          <c:spPr>
            <a:ln w="25400" cap="rnd">
              <a:solidFill>
                <a:schemeClr val="bg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bg1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5.3456356180433526E-2"/>
                  <c:y val="-0.14181007010834934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1100" b="1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44451644-3D14-46FF-98B6-EB3D654D2165}" type="CELLRANGE">
                      <a:rPr lang="en-US"/>
                      <a:pPr>
                        <a:defRPr sz="1100" b="1"/>
                      </a:pPr>
                      <a:t>[CELLRANGE]</a:t>
                    </a:fld>
                    <a:endParaRPr lang="en-IN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IN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3317223198594022"/>
                      <c:h val="0.13698227970069707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7-ED89-4BE9-A76F-E9DB292E52A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Data!$C$20</c:f>
              <c:numCache>
                <c:formatCode>0</c:formatCode>
                <c:ptCount val="1"/>
                <c:pt idx="0">
                  <c:v>11.666666666666668</c:v>
                </c:pt>
              </c:numCache>
            </c:numRef>
          </c:xVal>
          <c:yVal>
            <c:numRef>
              <c:f>Data!$C$21</c:f>
              <c:numCache>
                <c:formatCode>General</c:formatCode>
                <c:ptCount val="1"/>
                <c:pt idx="0">
                  <c:v>6000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Data!$D$19</c15:f>
                <c15:dlblRangeCache>
                  <c:ptCount val="1"/>
                  <c:pt idx="0">
                    <c:v>Break Even Point: 1,167 Units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6-ED89-4BE9-A76F-E9DB292E52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1434015"/>
        <c:axId val="491438335"/>
      </c:scatterChart>
      <c:catAx>
        <c:axId val="491434015"/>
        <c:scaling>
          <c:orientation val="minMax"/>
        </c:scaling>
        <c:delete val="0"/>
        <c:axPos val="b"/>
        <c:numFmt formatCode="_(* #,##0_);_(* \(#,##0\);_(* &quot;-&quot;??_);_(@_)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1438335"/>
        <c:crosses val="autoZero"/>
        <c:auto val="1"/>
        <c:lblAlgn val="ctr"/>
        <c:lblOffset val="100"/>
        <c:noMultiLvlLbl val="0"/>
      </c:catAx>
      <c:valAx>
        <c:axId val="491438335"/>
        <c:scaling>
          <c:orientation val="minMax"/>
        </c:scaling>
        <c:delete val="0"/>
        <c:axPos val="l"/>
        <c:numFmt formatCode="_(* #,##0_);_(* \(#,##0\);_(* &quot;-&quot;??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143401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2"/>
        <c:delete val="1"/>
      </c:legendEntry>
      <c:legendEntry>
        <c:idx val="3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83820</xdr:colOff>
      <xdr:row>4</xdr:row>
      <xdr:rowOff>53340</xdr:rowOff>
    </xdr:from>
    <xdr:to>
      <xdr:col>15</xdr:col>
      <xdr:colOff>0</xdr:colOff>
      <xdr:row>26</xdr:row>
      <xdr:rowOff>15240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2891633-C447-438B-BFB3-845710B5F19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F30F9A7-D23D-4522-806A-0E6BCCD9D9F3}" name="Table1" displayName="Table1" ref="B7:D12" totalsRowShown="0" headerRowDxfId="11">
  <autoFilter ref="B7:D12" xr:uid="{8F30F9A7-D23D-4522-806A-0E6BCCD9D9F3}"/>
  <tableColumns count="3">
    <tableColumn id="1" xr3:uid="{5864AEF7-89C1-4072-ADA8-E117900B0120}" name="Name"/>
    <tableColumn id="2" xr3:uid="{41389F9A-ED08-42F2-96B1-DADFEA8994A8}" name="Cost" dataDxfId="10" dataCellStyle="Comma"/>
    <tableColumn id="3" xr3:uid="{80605774-2672-4235-965D-CCBE4857E652}" name="Cost Type"/>
  </tableColumns>
  <tableStyleInfo name="Data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044A3F4-8F62-40B4-B000-EF09571E4F2C}" name="BreakEvenUnits" displayName="BreakEvenUnits" ref="F7:K28" totalsRowShown="0" headerRowDxfId="9" dataDxfId="7" headerRowBorderDxfId="8" tableBorderDxfId="6" dataCellStyle="Comma">
  <autoFilter ref="F7:K28" xr:uid="{F044A3F4-8F62-40B4-B000-EF09571E4F2C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473A9420-CA2A-48B6-BDED-331D2744AFD3}" name="Units" dataDxfId="5" dataCellStyle="Comma"/>
    <tableColumn id="2" xr3:uid="{AAF3B173-A496-4E01-88A9-5CDD2F5437B2}" name="Sales" dataDxfId="4" dataCellStyle="Comma">
      <calculatedColumnFormula>F8*$C$16</calculatedColumnFormula>
    </tableColumn>
    <tableColumn id="3" xr3:uid="{75F765B5-5477-48D8-825E-6D24486A74D5}" name="Total Costs" dataDxfId="3" dataCellStyle="Comma">
      <calculatedColumnFormula>SUM(I8:J8)</calculatedColumnFormula>
    </tableColumn>
    <tableColumn id="4" xr3:uid="{90D5C5E1-B429-4230-B716-4CE376C1703D}" name="Fixed Costs" dataDxfId="2" dataCellStyle="Comma">
      <calculatedColumnFormula>$C$17</calculatedColumnFormula>
    </tableColumn>
    <tableColumn id="5" xr3:uid="{AB68D111-663C-4373-B3BE-2F56E613B083}" name="Variable Costs" dataDxfId="1" dataCellStyle="Comma">
      <calculatedColumnFormula>$C$18*F8</calculatedColumnFormula>
    </tableColumn>
    <tableColumn id="6" xr3:uid="{ED2CB1AD-0A40-405E-BA05-8651B761D2FF}" name="Shading" dataDxfId="0" dataCellStyle="Comma">
      <calculatedColumnFormula>MIN(BreakEvenUnits[[#This Row],[Total Costs]],BreakEvenUnits[[#This Row],[Sales]])</calculatedColumnFormula>
    </tableColumn>
  </tableColumns>
  <tableStyleInfo name="Data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D2B108-7DC0-4959-9A53-A065710B5780}">
  <dimension ref="A1:L129"/>
  <sheetViews>
    <sheetView showGridLines="0" workbookViewId="0">
      <selection activeCell="M7" sqref="M7"/>
    </sheetView>
  </sheetViews>
  <sheetFormatPr defaultRowHeight="14.4" x14ac:dyDescent="0.3"/>
  <cols>
    <col min="1" max="1" width="4.5546875" customWidth="1"/>
    <col min="2" max="2" width="17.77734375" customWidth="1"/>
    <col min="3" max="3" width="19.21875" style="4" customWidth="1"/>
    <col min="4" max="4" width="28.77734375" customWidth="1"/>
    <col min="5" max="5" width="8.88671875" customWidth="1"/>
    <col min="6" max="6" width="17.21875" customWidth="1"/>
    <col min="7" max="7" width="13.6640625" customWidth="1"/>
    <col min="8" max="8" width="16.5546875" customWidth="1"/>
    <col min="9" max="10" width="22" customWidth="1"/>
    <col min="11" max="11" width="10.77734375" bestFit="1" customWidth="1"/>
  </cols>
  <sheetData>
    <row r="1" spans="1:12" ht="14.4" customHeight="1" x14ac:dyDescent="0.3">
      <c r="A1" s="21" t="s">
        <v>0</v>
      </c>
      <c r="B1" s="21"/>
      <c r="C1" s="21"/>
      <c r="D1" s="21"/>
      <c r="E1" s="21"/>
      <c r="F1" s="21"/>
      <c r="G1" s="21"/>
      <c r="H1" s="21"/>
      <c r="I1" s="21"/>
      <c r="J1" s="21"/>
      <c r="K1" s="23"/>
    </row>
    <row r="2" spans="1:12" ht="14.4" customHeight="1" x14ac:dyDescent="0.3">
      <c r="A2" s="21"/>
      <c r="B2" s="21"/>
      <c r="C2" s="21"/>
      <c r="D2" s="21"/>
      <c r="E2" s="21"/>
      <c r="F2" s="21"/>
      <c r="G2" s="21"/>
      <c r="H2" s="21"/>
      <c r="I2" s="21"/>
      <c r="J2" s="21"/>
      <c r="K2" s="23"/>
    </row>
    <row r="3" spans="1:12" ht="14.4" customHeight="1" x14ac:dyDescent="0.3">
      <c r="A3" s="21"/>
      <c r="B3" s="21"/>
      <c r="C3" s="21"/>
      <c r="D3" s="21"/>
      <c r="E3" s="21"/>
      <c r="F3" s="21"/>
      <c r="G3" s="21"/>
      <c r="H3" s="21"/>
      <c r="I3" s="21"/>
      <c r="J3" s="21"/>
      <c r="K3" s="23"/>
      <c r="L3" s="22"/>
    </row>
    <row r="4" spans="1:12" ht="14.4" customHeight="1" x14ac:dyDescent="0.3">
      <c r="A4" s="20"/>
      <c r="B4" s="20"/>
      <c r="C4" s="20"/>
      <c r="D4" s="20"/>
      <c r="E4" s="20"/>
      <c r="F4" s="20"/>
      <c r="G4" s="20"/>
      <c r="H4" s="20"/>
      <c r="I4" s="20"/>
      <c r="J4" s="20"/>
      <c r="K4" s="24"/>
    </row>
    <row r="7" spans="1:12" s="1" customFormat="1" ht="24.6" customHeight="1" x14ac:dyDescent="0.3">
      <c r="B7" s="5" t="s">
        <v>1</v>
      </c>
      <c r="C7" s="6" t="s">
        <v>2</v>
      </c>
      <c r="D7" s="5" t="s">
        <v>3</v>
      </c>
      <c r="F7" s="10" t="s">
        <v>17</v>
      </c>
      <c r="G7" s="10" t="s">
        <v>18</v>
      </c>
      <c r="H7" s="10" t="s">
        <v>19</v>
      </c>
      <c r="I7" s="10" t="s">
        <v>20</v>
      </c>
      <c r="J7" s="10" t="s">
        <v>15</v>
      </c>
      <c r="K7" s="10" t="s">
        <v>22</v>
      </c>
    </row>
    <row r="8" spans="1:12" ht="18.600000000000001" customHeight="1" x14ac:dyDescent="0.3">
      <c r="B8" t="s">
        <v>4</v>
      </c>
      <c r="C8" s="4">
        <v>3000</v>
      </c>
      <c r="D8" t="s">
        <v>9</v>
      </c>
      <c r="F8" s="2">
        <v>0</v>
      </c>
      <c r="G8" s="2">
        <f>F8*$C$16</f>
        <v>0</v>
      </c>
      <c r="H8" s="2">
        <f>SUM(I8:J8)</f>
        <v>3500</v>
      </c>
      <c r="I8" s="2">
        <f>$C$17</f>
        <v>3500</v>
      </c>
      <c r="J8" s="2">
        <f>$C$18*F8</f>
        <v>0</v>
      </c>
      <c r="K8" s="2">
        <f>MIN(BreakEvenUnits[[#This Row],[Total Costs]],BreakEvenUnits[[#This Row],[Sales]])</f>
        <v>0</v>
      </c>
    </row>
    <row r="9" spans="1:12" ht="18.600000000000001" customHeight="1" x14ac:dyDescent="0.3">
      <c r="B9" t="s">
        <v>5</v>
      </c>
      <c r="C9" s="4">
        <v>400</v>
      </c>
      <c r="D9" t="s">
        <v>9</v>
      </c>
      <c r="F9" s="2">
        <v>100</v>
      </c>
      <c r="G9" s="2">
        <f t="shared" ref="G9:G13" si="0">F9*$C$16</f>
        <v>600</v>
      </c>
      <c r="H9" s="2">
        <f>SUM(I9:J9)</f>
        <v>3800</v>
      </c>
      <c r="I9" s="2">
        <f t="shared" ref="I9:I28" si="1">$C$17</f>
        <v>3500</v>
      </c>
      <c r="J9" s="2">
        <f t="shared" ref="J9:J28" si="2">$C$18*F9</f>
        <v>300</v>
      </c>
      <c r="K9" s="2">
        <f>MIN(BreakEvenUnits[[#This Row],[Total Costs]],BreakEvenUnits[[#This Row],[Sales]])</f>
        <v>600</v>
      </c>
    </row>
    <row r="10" spans="1:12" ht="18.600000000000001" customHeight="1" x14ac:dyDescent="0.3">
      <c r="B10" t="s">
        <v>6</v>
      </c>
      <c r="C10" s="4">
        <v>100</v>
      </c>
      <c r="D10" t="s">
        <v>9</v>
      </c>
      <c r="F10" s="2">
        <v>200</v>
      </c>
      <c r="G10" s="2">
        <f t="shared" si="0"/>
        <v>1200</v>
      </c>
      <c r="H10" s="2">
        <f t="shared" ref="H10:H28" si="3">SUM(I10:J10)</f>
        <v>4100</v>
      </c>
      <c r="I10" s="2">
        <f t="shared" si="1"/>
        <v>3500</v>
      </c>
      <c r="J10" s="2">
        <f t="shared" si="2"/>
        <v>600</v>
      </c>
      <c r="K10" s="2">
        <f>MIN(BreakEvenUnits[[#This Row],[Total Costs]],BreakEvenUnits[[#This Row],[Sales]])</f>
        <v>1200</v>
      </c>
    </row>
    <row r="11" spans="1:12" ht="18.600000000000001" customHeight="1" x14ac:dyDescent="0.3">
      <c r="B11" t="s">
        <v>7</v>
      </c>
      <c r="C11" s="4">
        <v>2</v>
      </c>
      <c r="D11" t="s">
        <v>10</v>
      </c>
      <c r="F11" s="2">
        <v>300</v>
      </c>
      <c r="G11" s="2">
        <f t="shared" si="0"/>
        <v>1800</v>
      </c>
      <c r="H11" s="2">
        <f t="shared" si="3"/>
        <v>4400</v>
      </c>
      <c r="I11" s="2">
        <f t="shared" si="1"/>
        <v>3500</v>
      </c>
      <c r="J11" s="2">
        <f t="shared" si="2"/>
        <v>900</v>
      </c>
      <c r="K11" s="2">
        <f>MIN(BreakEvenUnits[[#This Row],[Total Costs]],BreakEvenUnits[[#This Row],[Sales]])</f>
        <v>1800</v>
      </c>
    </row>
    <row r="12" spans="1:12" ht="18.600000000000001" customHeight="1" x14ac:dyDescent="0.3">
      <c r="B12" t="s">
        <v>8</v>
      </c>
      <c r="C12" s="4">
        <v>1</v>
      </c>
      <c r="D12" t="s">
        <v>10</v>
      </c>
      <c r="F12" s="2">
        <v>400</v>
      </c>
      <c r="G12" s="2">
        <f t="shared" si="0"/>
        <v>2400</v>
      </c>
      <c r="H12" s="2">
        <f t="shared" si="3"/>
        <v>4700</v>
      </c>
      <c r="I12" s="2">
        <f t="shared" si="1"/>
        <v>3500</v>
      </c>
      <c r="J12" s="2">
        <f t="shared" si="2"/>
        <v>1200</v>
      </c>
      <c r="K12" s="2">
        <f>MIN(BreakEvenUnits[[#This Row],[Total Costs]],BreakEvenUnits[[#This Row],[Sales]])</f>
        <v>2400</v>
      </c>
    </row>
    <row r="13" spans="1:12" x14ac:dyDescent="0.3">
      <c r="F13" s="2">
        <v>500</v>
      </c>
      <c r="G13" s="2">
        <f t="shared" si="0"/>
        <v>3000</v>
      </c>
      <c r="H13" s="2">
        <f t="shared" si="3"/>
        <v>5000</v>
      </c>
      <c r="I13" s="2">
        <f t="shared" si="1"/>
        <v>3500</v>
      </c>
      <c r="J13" s="2">
        <f t="shared" si="2"/>
        <v>1500</v>
      </c>
      <c r="K13" s="2">
        <f>MIN(BreakEvenUnits[[#This Row],[Total Costs]],BreakEvenUnits[[#This Row],[Sales]])</f>
        <v>3000</v>
      </c>
    </row>
    <row r="14" spans="1:12" ht="18" customHeight="1" x14ac:dyDescent="0.3">
      <c r="F14" s="2">
        <v>600</v>
      </c>
      <c r="G14" s="2">
        <f>F14*$C$16</f>
        <v>3600</v>
      </c>
      <c r="H14" s="2">
        <f>SUM(I14:J14)</f>
        <v>5300</v>
      </c>
      <c r="I14" s="2">
        <f t="shared" si="1"/>
        <v>3500</v>
      </c>
      <c r="J14" s="2">
        <f t="shared" si="2"/>
        <v>1800</v>
      </c>
      <c r="K14" s="2">
        <f>MIN(BreakEvenUnits[[#This Row],[Total Costs]],BreakEvenUnits[[#This Row],[Sales]])</f>
        <v>3600</v>
      </c>
    </row>
    <row r="15" spans="1:12" ht="22.8" customHeight="1" x14ac:dyDescent="0.3">
      <c r="B15" s="9" t="s">
        <v>11</v>
      </c>
      <c r="C15" s="9" t="s">
        <v>12</v>
      </c>
      <c r="F15" s="2">
        <v>700</v>
      </c>
      <c r="G15" s="2">
        <f t="shared" ref="G15:G28" si="4">F15*$C$16</f>
        <v>4200</v>
      </c>
      <c r="H15" s="2">
        <f t="shared" si="3"/>
        <v>5600</v>
      </c>
      <c r="I15" s="2">
        <f t="shared" si="1"/>
        <v>3500</v>
      </c>
      <c r="J15" s="2">
        <f t="shared" si="2"/>
        <v>2100</v>
      </c>
      <c r="K15" s="2">
        <f>MIN(BreakEvenUnits[[#This Row],[Total Costs]],BreakEvenUnits[[#This Row],[Sales]])</f>
        <v>4200</v>
      </c>
    </row>
    <row r="16" spans="1:12" x14ac:dyDescent="0.3">
      <c r="B16" s="3" t="s">
        <v>13</v>
      </c>
      <c r="C16" s="7">
        <v>6</v>
      </c>
      <c r="F16" s="2">
        <v>800</v>
      </c>
      <c r="G16" s="2">
        <f t="shared" si="4"/>
        <v>4800</v>
      </c>
      <c r="H16" s="2">
        <f t="shared" si="3"/>
        <v>5900</v>
      </c>
      <c r="I16" s="2">
        <f t="shared" si="1"/>
        <v>3500</v>
      </c>
      <c r="J16" s="2">
        <f t="shared" si="2"/>
        <v>2400</v>
      </c>
      <c r="K16" s="2">
        <f>MIN(BreakEvenUnits[[#This Row],[Total Costs]],BreakEvenUnits[[#This Row],[Sales]])</f>
        <v>4800</v>
      </c>
    </row>
    <row r="17" spans="2:11" x14ac:dyDescent="0.3">
      <c r="B17" s="3" t="s">
        <v>14</v>
      </c>
      <c r="C17" s="7">
        <f>SUMIFS(Table1[Cost],Table1[Cost Type],"Fixed")</f>
        <v>3500</v>
      </c>
      <c r="F17" s="2">
        <v>900</v>
      </c>
      <c r="G17" s="2">
        <f t="shared" si="4"/>
        <v>5400</v>
      </c>
      <c r="H17" s="2">
        <f t="shared" si="3"/>
        <v>6200</v>
      </c>
      <c r="I17" s="2">
        <f t="shared" si="1"/>
        <v>3500</v>
      </c>
      <c r="J17" s="2">
        <f t="shared" si="2"/>
        <v>2700</v>
      </c>
      <c r="K17" s="2">
        <f>MIN(BreakEvenUnits[[#This Row],[Total Costs]],BreakEvenUnits[[#This Row],[Sales]])</f>
        <v>5400</v>
      </c>
    </row>
    <row r="18" spans="2:11" x14ac:dyDescent="0.3">
      <c r="B18" s="3" t="s">
        <v>15</v>
      </c>
      <c r="C18" s="7">
        <f>SUMIFS(Table1[Cost],Table1[Cost Type],"Variable")</f>
        <v>3</v>
      </c>
      <c r="F18" s="2">
        <v>1000</v>
      </c>
      <c r="G18" s="2">
        <f t="shared" si="4"/>
        <v>6000</v>
      </c>
      <c r="H18" s="2">
        <f t="shared" si="3"/>
        <v>6500</v>
      </c>
      <c r="I18" s="2">
        <f t="shared" si="1"/>
        <v>3500</v>
      </c>
      <c r="J18" s="2">
        <f t="shared" si="2"/>
        <v>3000</v>
      </c>
      <c r="K18" s="2">
        <f>MIN(BreakEvenUnits[[#This Row],[Total Costs]],BreakEvenUnits[[#This Row],[Sales]])</f>
        <v>6000</v>
      </c>
    </row>
    <row r="19" spans="2:11" x14ac:dyDescent="0.3">
      <c r="B19" s="3" t="s">
        <v>16</v>
      </c>
      <c r="C19" s="8">
        <f>C17/(C16-C18)</f>
        <v>1166.6666666666667</v>
      </c>
      <c r="D19" s="16" t="str">
        <f>"Break Even Point: "&amp;TEXT(C19,"#,###")&amp;" Units"</f>
        <v>Break Even Point: 1,167 Units</v>
      </c>
      <c r="F19" s="2">
        <v>1100</v>
      </c>
      <c r="G19" s="2">
        <f t="shared" si="4"/>
        <v>6600</v>
      </c>
      <c r="H19" s="2">
        <f t="shared" si="3"/>
        <v>6800</v>
      </c>
      <c r="I19" s="2">
        <f t="shared" si="1"/>
        <v>3500</v>
      </c>
      <c r="J19" s="2">
        <f t="shared" si="2"/>
        <v>3300</v>
      </c>
      <c r="K19" s="2">
        <f>MIN(BreakEvenUnits[[#This Row],[Total Costs]],BreakEvenUnits[[#This Row],[Sales]])</f>
        <v>6600</v>
      </c>
    </row>
    <row r="20" spans="2:11" x14ac:dyDescent="0.3">
      <c r="B20" s="12" t="s">
        <v>23</v>
      </c>
      <c r="C20" s="13">
        <f>C19/100</f>
        <v>11.666666666666668</v>
      </c>
      <c r="F20" s="2">
        <v>1200</v>
      </c>
      <c r="G20" s="2">
        <f t="shared" si="4"/>
        <v>7200</v>
      </c>
      <c r="H20" s="2">
        <f t="shared" si="3"/>
        <v>7100</v>
      </c>
      <c r="I20" s="2">
        <f t="shared" si="1"/>
        <v>3500</v>
      </c>
      <c r="J20" s="2">
        <f t="shared" si="2"/>
        <v>3600</v>
      </c>
      <c r="K20" s="2">
        <f>MIN(BreakEvenUnits[[#This Row],[Total Costs]],BreakEvenUnits[[#This Row],[Sales]])</f>
        <v>7100</v>
      </c>
    </row>
    <row r="21" spans="2:11" x14ac:dyDescent="0.3">
      <c r="B21" s="14" t="s">
        <v>24</v>
      </c>
      <c r="C21" s="15" cm="1">
        <f t="array" ref="C21">INDEX(BreakEvenUnits[Sales],C20)</f>
        <v>6000</v>
      </c>
      <c r="F21" s="2">
        <v>1300</v>
      </c>
      <c r="G21" s="2">
        <f t="shared" si="4"/>
        <v>7800</v>
      </c>
      <c r="H21" s="2">
        <f t="shared" si="3"/>
        <v>7400</v>
      </c>
      <c r="I21" s="2">
        <f t="shared" si="1"/>
        <v>3500</v>
      </c>
      <c r="J21" s="2">
        <f t="shared" si="2"/>
        <v>3900</v>
      </c>
      <c r="K21" s="2">
        <f>MIN(BreakEvenUnits[[#This Row],[Total Costs]],BreakEvenUnits[[#This Row],[Sales]])</f>
        <v>7400</v>
      </c>
    </row>
    <row r="22" spans="2:11" x14ac:dyDescent="0.3">
      <c r="F22" s="2">
        <v>1400</v>
      </c>
      <c r="G22" s="2">
        <f t="shared" si="4"/>
        <v>8400</v>
      </c>
      <c r="H22" s="2">
        <f t="shared" si="3"/>
        <v>7700</v>
      </c>
      <c r="I22" s="2">
        <f t="shared" si="1"/>
        <v>3500</v>
      </c>
      <c r="J22" s="2">
        <f t="shared" si="2"/>
        <v>4200</v>
      </c>
      <c r="K22" s="2">
        <f>MIN(BreakEvenUnits[[#This Row],[Total Costs]],BreakEvenUnits[[#This Row],[Sales]])</f>
        <v>7700</v>
      </c>
    </row>
    <row r="23" spans="2:11" x14ac:dyDescent="0.3">
      <c r="F23" s="2">
        <v>1500</v>
      </c>
      <c r="G23" s="2">
        <f t="shared" si="4"/>
        <v>9000</v>
      </c>
      <c r="H23" s="2">
        <f t="shared" si="3"/>
        <v>8000</v>
      </c>
      <c r="I23" s="2">
        <f t="shared" si="1"/>
        <v>3500</v>
      </c>
      <c r="J23" s="2">
        <f t="shared" si="2"/>
        <v>4500</v>
      </c>
      <c r="K23" s="2">
        <f>MIN(BreakEvenUnits[[#This Row],[Total Costs]],BreakEvenUnits[[#This Row],[Sales]])</f>
        <v>8000</v>
      </c>
    </row>
    <row r="24" spans="2:11" x14ac:dyDescent="0.3">
      <c r="F24" s="2">
        <v>1600</v>
      </c>
      <c r="G24" s="2">
        <f t="shared" si="4"/>
        <v>9600</v>
      </c>
      <c r="H24" s="2">
        <f t="shared" si="3"/>
        <v>8300</v>
      </c>
      <c r="I24" s="2">
        <f t="shared" si="1"/>
        <v>3500</v>
      </c>
      <c r="J24" s="2">
        <f t="shared" si="2"/>
        <v>4800</v>
      </c>
      <c r="K24" s="2">
        <f>MIN(BreakEvenUnits[[#This Row],[Total Costs]],BreakEvenUnits[[#This Row],[Sales]])</f>
        <v>8300</v>
      </c>
    </row>
    <row r="25" spans="2:11" x14ac:dyDescent="0.3">
      <c r="F25" s="2">
        <v>1700</v>
      </c>
      <c r="G25" s="2">
        <f t="shared" si="4"/>
        <v>10200</v>
      </c>
      <c r="H25" s="2">
        <f t="shared" si="3"/>
        <v>8600</v>
      </c>
      <c r="I25" s="2">
        <f t="shared" si="1"/>
        <v>3500</v>
      </c>
      <c r="J25" s="2">
        <f t="shared" si="2"/>
        <v>5100</v>
      </c>
      <c r="K25" s="2">
        <f>MIN(BreakEvenUnits[[#This Row],[Total Costs]],BreakEvenUnits[[#This Row],[Sales]])</f>
        <v>8600</v>
      </c>
    </row>
    <row r="26" spans="2:11" x14ac:dyDescent="0.3">
      <c r="F26" s="2">
        <v>1800</v>
      </c>
      <c r="G26" s="2">
        <f t="shared" si="4"/>
        <v>10800</v>
      </c>
      <c r="H26" s="2">
        <f t="shared" si="3"/>
        <v>8900</v>
      </c>
      <c r="I26" s="2">
        <f t="shared" si="1"/>
        <v>3500</v>
      </c>
      <c r="J26" s="2">
        <f t="shared" si="2"/>
        <v>5400</v>
      </c>
      <c r="K26" s="2">
        <f>MIN(BreakEvenUnits[[#This Row],[Total Costs]],BreakEvenUnits[[#This Row],[Sales]])</f>
        <v>8900</v>
      </c>
    </row>
    <row r="27" spans="2:11" x14ac:dyDescent="0.3">
      <c r="F27" s="2">
        <v>1900</v>
      </c>
      <c r="G27" s="2">
        <f t="shared" si="4"/>
        <v>11400</v>
      </c>
      <c r="H27" s="2">
        <f t="shared" si="3"/>
        <v>9200</v>
      </c>
      <c r="I27" s="2">
        <f t="shared" si="1"/>
        <v>3500</v>
      </c>
      <c r="J27" s="2">
        <f t="shared" si="2"/>
        <v>5700</v>
      </c>
      <c r="K27" s="2">
        <f>MIN(BreakEvenUnits[[#This Row],[Total Costs]],BreakEvenUnits[[#This Row],[Sales]])</f>
        <v>9200</v>
      </c>
    </row>
    <row r="28" spans="2:11" x14ac:dyDescent="0.3">
      <c r="F28" s="2">
        <v>2000</v>
      </c>
      <c r="G28" s="2">
        <f t="shared" si="4"/>
        <v>12000</v>
      </c>
      <c r="H28" s="2">
        <f t="shared" si="3"/>
        <v>9500</v>
      </c>
      <c r="I28" s="2">
        <f t="shared" si="1"/>
        <v>3500</v>
      </c>
      <c r="J28" s="2">
        <f t="shared" si="2"/>
        <v>6000</v>
      </c>
      <c r="K28" s="2">
        <f>MIN(BreakEvenUnits[[#This Row],[Total Costs]],BreakEvenUnits[[#This Row],[Sales]])</f>
        <v>9500</v>
      </c>
    </row>
    <row r="29" spans="2:11" x14ac:dyDescent="0.3">
      <c r="F29" s="2"/>
      <c r="G29" s="2"/>
      <c r="H29" s="2"/>
      <c r="I29" s="2"/>
      <c r="J29" s="2"/>
    </row>
    <row r="30" spans="2:11" x14ac:dyDescent="0.3">
      <c r="F30" s="2"/>
      <c r="G30" s="2"/>
      <c r="H30" s="2"/>
      <c r="I30" s="2"/>
      <c r="J30" s="2"/>
    </row>
    <row r="31" spans="2:11" x14ac:dyDescent="0.3">
      <c r="F31" s="2"/>
      <c r="G31" s="2"/>
      <c r="H31" s="2"/>
      <c r="I31" s="2"/>
      <c r="J31" s="2"/>
    </row>
    <row r="32" spans="2:11" x14ac:dyDescent="0.3">
      <c r="F32" s="2"/>
      <c r="G32" s="2"/>
      <c r="H32" s="2"/>
      <c r="I32" s="2"/>
      <c r="J32" s="2"/>
    </row>
    <row r="33" spans="6:10" x14ac:dyDescent="0.3">
      <c r="F33" s="2"/>
      <c r="G33" s="2"/>
      <c r="H33" s="2"/>
      <c r="I33" s="2"/>
      <c r="J33" s="2"/>
    </row>
    <row r="34" spans="6:10" x14ac:dyDescent="0.3">
      <c r="F34" s="2"/>
      <c r="G34" s="2"/>
      <c r="H34" s="2"/>
      <c r="I34" s="2"/>
      <c r="J34" s="2"/>
    </row>
    <row r="35" spans="6:10" x14ac:dyDescent="0.3">
      <c r="F35" s="2"/>
      <c r="G35" s="2"/>
      <c r="H35" s="2"/>
      <c r="I35" s="2"/>
      <c r="J35" s="2"/>
    </row>
    <row r="36" spans="6:10" x14ac:dyDescent="0.3">
      <c r="F36" s="2"/>
      <c r="G36" s="2"/>
      <c r="H36" s="2"/>
      <c r="I36" s="2"/>
      <c r="J36" s="2"/>
    </row>
    <row r="37" spans="6:10" x14ac:dyDescent="0.3">
      <c r="F37" s="2"/>
      <c r="G37" s="2"/>
      <c r="H37" s="2"/>
      <c r="I37" s="2"/>
      <c r="J37" s="2"/>
    </row>
    <row r="38" spans="6:10" x14ac:dyDescent="0.3">
      <c r="F38" s="2"/>
      <c r="G38" s="2"/>
      <c r="H38" s="2"/>
      <c r="I38" s="2"/>
      <c r="J38" s="2"/>
    </row>
    <row r="39" spans="6:10" x14ac:dyDescent="0.3">
      <c r="F39" s="2"/>
      <c r="G39" s="2"/>
      <c r="H39" s="2"/>
      <c r="I39" s="2"/>
      <c r="J39" s="2"/>
    </row>
    <row r="40" spans="6:10" x14ac:dyDescent="0.3">
      <c r="F40" s="2"/>
      <c r="G40" s="2"/>
      <c r="H40" s="2"/>
      <c r="I40" s="2"/>
      <c r="J40" s="2"/>
    </row>
    <row r="41" spans="6:10" x14ac:dyDescent="0.3">
      <c r="F41" s="2"/>
      <c r="G41" s="2"/>
      <c r="H41" s="2"/>
      <c r="I41" s="2"/>
      <c r="J41" s="2"/>
    </row>
    <row r="42" spans="6:10" x14ac:dyDescent="0.3">
      <c r="F42" s="2"/>
      <c r="G42" s="2"/>
      <c r="H42" s="2"/>
      <c r="I42" s="2"/>
      <c r="J42" s="2"/>
    </row>
    <row r="43" spans="6:10" x14ac:dyDescent="0.3">
      <c r="F43" s="2"/>
      <c r="G43" s="2"/>
      <c r="H43" s="2"/>
      <c r="I43" s="2"/>
      <c r="J43" s="2"/>
    </row>
    <row r="44" spans="6:10" x14ac:dyDescent="0.3">
      <c r="F44" s="2"/>
      <c r="G44" s="2"/>
      <c r="H44" s="2"/>
      <c r="I44" s="2"/>
      <c r="J44" s="2"/>
    </row>
    <row r="45" spans="6:10" x14ac:dyDescent="0.3">
      <c r="F45" s="2"/>
      <c r="G45" s="2"/>
      <c r="H45" s="2"/>
      <c r="I45" s="2"/>
      <c r="J45" s="2"/>
    </row>
    <row r="46" spans="6:10" x14ac:dyDescent="0.3">
      <c r="F46" s="2"/>
      <c r="G46" s="2"/>
      <c r="H46" s="2"/>
      <c r="I46" s="2"/>
      <c r="J46" s="2"/>
    </row>
    <row r="47" spans="6:10" x14ac:dyDescent="0.3">
      <c r="F47" s="2"/>
      <c r="G47" s="2"/>
      <c r="H47" s="2"/>
      <c r="I47" s="2"/>
      <c r="J47" s="2"/>
    </row>
    <row r="48" spans="6:10" x14ac:dyDescent="0.3">
      <c r="F48" s="2"/>
      <c r="G48" s="2"/>
      <c r="H48" s="2"/>
      <c r="I48" s="2"/>
      <c r="J48" s="2"/>
    </row>
    <row r="49" spans="6:10" x14ac:dyDescent="0.3">
      <c r="F49" s="2"/>
      <c r="G49" s="2"/>
      <c r="H49" s="2"/>
      <c r="I49" s="2"/>
      <c r="J49" s="2"/>
    </row>
    <row r="50" spans="6:10" x14ac:dyDescent="0.3">
      <c r="F50" s="2"/>
      <c r="G50" s="2"/>
      <c r="H50" s="2"/>
      <c r="I50" s="2"/>
      <c r="J50" s="2"/>
    </row>
    <row r="51" spans="6:10" x14ac:dyDescent="0.3">
      <c r="F51" s="2"/>
      <c r="G51" s="2"/>
      <c r="H51" s="2"/>
      <c r="I51" s="2"/>
      <c r="J51" s="2"/>
    </row>
    <row r="52" spans="6:10" x14ac:dyDescent="0.3">
      <c r="F52" s="2"/>
      <c r="G52" s="2"/>
      <c r="H52" s="2"/>
      <c r="I52" s="2"/>
      <c r="J52" s="2"/>
    </row>
    <row r="53" spans="6:10" x14ac:dyDescent="0.3">
      <c r="F53" s="2"/>
      <c r="G53" s="2"/>
      <c r="H53" s="2"/>
      <c r="I53" s="2"/>
      <c r="J53" s="2"/>
    </row>
    <row r="54" spans="6:10" x14ac:dyDescent="0.3">
      <c r="F54" s="2"/>
      <c r="G54" s="2"/>
      <c r="H54" s="2"/>
      <c r="I54" s="2"/>
      <c r="J54" s="2"/>
    </row>
    <row r="55" spans="6:10" x14ac:dyDescent="0.3">
      <c r="F55" s="2"/>
      <c r="G55" s="2"/>
      <c r="H55" s="2"/>
      <c r="I55" s="2"/>
      <c r="J55" s="2"/>
    </row>
    <row r="56" spans="6:10" x14ac:dyDescent="0.3">
      <c r="F56" s="2"/>
      <c r="G56" s="2"/>
      <c r="H56" s="2"/>
      <c r="I56" s="2"/>
      <c r="J56" s="2"/>
    </row>
    <row r="57" spans="6:10" x14ac:dyDescent="0.3">
      <c r="F57" s="2"/>
      <c r="G57" s="2"/>
      <c r="H57" s="2"/>
      <c r="I57" s="2"/>
      <c r="J57" s="2"/>
    </row>
    <row r="58" spans="6:10" x14ac:dyDescent="0.3">
      <c r="F58" s="2"/>
      <c r="G58" s="2"/>
      <c r="H58" s="2"/>
      <c r="I58" s="2"/>
      <c r="J58" s="2"/>
    </row>
    <row r="59" spans="6:10" x14ac:dyDescent="0.3">
      <c r="F59" s="2"/>
      <c r="G59" s="2"/>
      <c r="H59" s="2"/>
      <c r="I59" s="2"/>
      <c r="J59" s="2"/>
    </row>
    <row r="60" spans="6:10" x14ac:dyDescent="0.3">
      <c r="F60" s="2"/>
      <c r="G60" s="2"/>
      <c r="H60" s="2"/>
      <c r="I60" s="2"/>
      <c r="J60" s="2"/>
    </row>
    <row r="61" spans="6:10" x14ac:dyDescent="0.3">
      <c r="F61" s="2"/>
      <c r="G61" s="2"/>
      <c r="H61" s="2"/>
      <c r="I61" s="2"/>
      <c r="J61" s="2"/>
    </row>
    <row r="62" spans="6:10" x14ac:dyDescent="0.3">
      <c r="F62" s="2"/>
      <c r="G62" s="2"/>
      <c r="H62" s="2"/>
      <c r="I62" s="2"/>
      <c r="J62" s="2"/>
    </row>
    <row r="63" spans="6:10" x14ac:dyDescent="0.3">
      <c r="F63" s="2"/>
      <c r="G63" s="2"/>
      <c r="H63" s="2"/>
      <c r="I63" s="2"/>
      <c r="J63" s="2"/>
    </row>
    <row r="64" spans="6:10" x14ac:dyDescent="0.3">
      <c r="F64" s="2"/>
      <c r="G64" s="2"/>
      <c r="H64" s="2"/>
      <c r="I64" s="2"/>
      <c r="J64" s="2"/>
    </row>
    <row r="65" spans="6:10" x14ac:dyDescent="0.3">
      <c r="F65" s="2"/>
      <c r="G65" s="2"/>
      <c r="H65" s="2"/>
      <c r="I65" s="2"/>
      <c r="J65" s="2"/>
    </row>
    <row r="66" spans="6:10" x14ac:dyDescent="0.3">
      <c r="F66" s="2"/>
      <c r="G66" s="2"/>
      <c r="H66" s="2"/>
      <c r="I66" s="2"/>
      <c r="J66" s="2"/>
    </row>
    <row r="67" spans="6:10" x14ac:dyDescent="0.3">
      <c r="F67" s="2"/>
      <c r="G67" s="2"/>
      <c r="H67" s="2"/>
      <c r="I67" s="2"/>
      <c r="J67" s="2"/>
    </row>
    <row r="68" spans="6:10" x14ac:dyDescent="0.3">
      <c r="F68" s="2"/>
      <c r="G68" s="2"/>
      <c r="H68" s="2"/>
      <c r="I68" s="2"/>
      <c r="J68" s="2"/>
    </row>
    <row r="69" spans="6:10" x14ac:dyDescent="0.3">
      <c r="F69" s="2"/>
      <c r="G69" s="2"/>
      <c r="H69" s="2"/>
      <c r="I69" s="2"/>
      <c r="J69" s="2"/>
    </row>
    <row r="70" spans="6:10" x14ac:dyDescent="0.3">
      <c r="F70" s="2"/>
      <c r="G70" s="2"/>
      <c r="H70" s="2"/>
      <c r="I70" s="2"/>
      <c r="J70" s="2"/>
    </row>
    <row r="71" spans="6:10" x14ac:dyDescent="0.3">
      <c r="F71" s="2"/>
      <c r="G71" s="2"/>
      <c r="H71" s="2"/>
      <c r="I71" s="2"/>
      <c r="J71" s="2"/>
    </row>
    <row r="72" spans="6:10" x14ac:dyDescent="0.3">
      <c r="F72" s="2"/>
      <c r="G72" s="2"/>
      <c r="H72" s="2"/>
      <c r="I72" s="2"/>
      <c r="J72" s="2"/>
    </row>
    <row r="73" spans="6:10" x14ac:dyDescent="0.3">
      <c r="F73" s="2"/>
      <c r="G73" s="2"/>
      <c r="H73" s="2"/>
      <c r="I73" s="2"/>
      <c r="J73" s="2"/>
    </row>
    <row r="74" spans="6:10" x14ac:dyDescent="0.3">
      <c r="F74" s="2"/>
      <c r="G74" s="2"/>
      <c r="H74" s="2"/>
      <c r="I74" s="2"/>
      <c r="J74" s="2"/>
    </row>
    <row r="75" spans="6:10" x14ac:dyDescent="0.3">
      <c r="F75" s="2"/>
      <c r="G75" s="2"/>
      <c r="H75" s="2"/>
      <c r="I75" s="2"/>
      <c r="J75" s="2"/>
    </row>
    <row r="76" spans="6:10" x14ac:dyDescent="0.3">
      <c r="F76" s="2"/>
      <c r="G76" s="2"/>
      <c r="H76" s="2"/>
      <c r="I76" s="2"/>
      <c r="J76" s="2"/>
    </row>
    <row r="77" spans="6:10" x14ac:dyDescent="0.3">
      <c r="F77" s="2"/>
      <c r="G77" s="2"/>
      <c r="H77" s="2"/>
      <c r="I77" s="2"/>
      <c r="J77" s="2"/>
    </row>
    <row r="78" spans="6:10" x14ac:dyDescent="0.3">
      <c r="F78" s="2"/>
      <c r="G78" s="2"/>
      <c r="H78" s="2"/>
      <c r="I78" s="2"/>
      <c r="J78" s="2"/>
    </row>
    <row r="79" spans="6:10" x14ac:dyDescent="0.3">
      <c r="F79" s="2"/>
      <c r="G79" s="2"/>
      <c r="H79" s="2"/>
      <c r="I79" s="2"/>
      <c r="J79" s="2"/>
    </row>
    <row r="80" spans="6:10" x14ac:dyDescent="0.3">
      <c r="F80" s="2"/>
      <c r="G80" s="2"/>
      <c r="H80" s="2"/>
      <c r="I80" s="2"/>
      <c r="J80" s="2"/>
    </row>
    <row r="81" spans="6:10" x14ac:dyDescent="0.3">
      <c r="F81" s="2"/>
      <c r="G81" s="2"/>
      <c r="H81" s="2"/>
      <c r="I81" s="2"/>
      <c r="J81" s="2"/>
    </row>
    <row r="82" spans="6:10" x14ac:dyDescent="0.3">
      <c r="F82" s="2"/>
      <c r="G82" s="2"/>
      <c r="H82" s="2"/>
      <c r="I82" s="2"/>
      <c r="J82" s="2"/>
    </row>
    <row r="83" spans="6:10" x14ac:dyDescent="0.3">
      <c r="F83" s="2"/>
      <c r="G83" s="2"/>
      <c r="H83" s="2"/>
      <c r="I83" s="2"/>
      <c r="J83" s="2"/>
    </row>
    <row r="84" spans="6:10" x14ac:dyDescent="0.3">
      <c r="F84" s="2"/>
      <c r="G84" s="2"/>
      <c r="H84" s="2"/>
      <c r="I84" s="2"/>
      <c r="J84" s="2"/>
    </row>
    <row r="85" spans="6:10" x14ac:dyDescent="0.3">
      <c r="F85" s="2"/>
      <c r="G85" s="2"/>
      <c r="H85" s="2"/>
      <c r="I85" s="2"/>
      <c r="J85" s="2"/>
    </row>
    <row r="86" spans="6:10" x14ac:dyDescent="0.3">
      <c r="F86" s="2"/>
      <c r="G86" s="2"/>
      <c r="H86" s="2"/>
      <c r="I86" s="2"/>
      <c r="J86" s="2"/>
    </row>
    <row r="87" spans="6:10" x14ac:dyDescent="0.3">
      <c r="F87" s="2"/>
      <c r="G87" s="2"/>
      <c r="H87" s="2"/>
      <c r="I87" s="2"/>
      <c r="J87" s="2"/>
    </row>
    <row r="88" spans="6:10" x14ac:dyDescent="0.3">
      <c r="F88" s="2"/>
      <c r="G88" s="2"/>
      <c r="H88" s="2"/>
      <c r="I88" s="2"/>
      <c r="J88" s="2"/>
    </row>
    <row r="89" spans="6:10" x14ac:dyDescent="0.3">
      <c r="F89" s="2"/>
      <c r="G89" s="2"/>
      <c r="H89" s="2"/>
      <c r="I89" s="2"/>
      <c r="J89" s="2"/>
    </row>
    <row r="90" spans="6:10" x14ac:dyDescent="0.3">
      <c r="F90" s="2"/>
      <c r="G90" s="2"/>
      <c r="H90" s="2"/>
      <c r="I90" s="2"/>
      <c r="J90" s="2"/>
    </row>
    <row r="91" spans="6:10" x14ac:dyDescent="0.3">
      <c r="F91" s="2"/>
      <c r="G91" s="2"/>
      <c r="H91" s="2"/>
      <c r="I91" s="2"/>
      <c r="J91" s="2"/>
    </row>
    <row r="92" spans="6:10" x14ac:dyDescent="0.3">
      <c r="F92" s="2"/>
      <c r="G92" s="2"/>
      <c r="H92" s="2"/>
      <c r="I92" s="2"/>
      <c r="J92" s="2"/>
    </row>
    <row r="93" spans="6:10" x14ac:dyDescent="0.3">
      <c r="F93" s="2"/>
      <c r="G93" s="2"/>
      <c r="H93" s="2"/>
      <c r="I93" s="2"/>
      <c r="J93" s="2"/>
    </row>
    <row r="94" spans="6:10" x14ac:dyDescent="0.3">
      <c r="F94" s="2"/>
      <c r="G94" s="2"/>
      <c r="H94" s="2"/>
      <c r="I94" s="2"/>
      <c r="J94" s="2"/>
    </row>
    <row r="95" spans="6:10" x14ac:dyDescent="0.3">
      <c r="F95" s="2"/>
      <c r="G95" s="2"/>
      <c r="H95" s="2"/>
      <c r="I95" s="2"/>
      <c r="J95" s="2"/>
    </row>
    <row r="96" spans="6:10" x14ac:dyDescent="0.3">
      <c r="F96" s="2"/>
      <c r="G96" s="2"/>
      <c r="H96" s="2"/>
      <c r="I96" s="2"/>
      <c r="J96" s="2"/>
    </row>
    <row r="97" spans="6:10" x14ac:dyDescent="0.3">
      <c r="F97" s="2"/>
      <c r="G97" s="2"/>
      <c r="H97" s="2"/>
      <c r="I97" s="2"/>
      <c r="J97" s="2"/>
    </row>
    <row r="98" spans="6:10" x14ac:dyDescent="0.3">
      <c r="F98" s="2"/>
      <c r="G98" s="2"/>
      <c r="H98" s="2"/>
      <c r="I98" s="2"/>
      <c r="J98" s="2"/>
    </row>
    <row r="99" spans="6:10" x14ac:dyDescent="0.3">
      <c r="F99" s="2"/>
      <c r="G99" s="2"/>
      <c r="H99" s="2"/>
      <c r="I99" s="2"/>
      <c r="J99" s="2"/>
    </row>
    <row r="100" spans="6:10" x14ac:dyDescent="0.3">
      <c r="F100" s="2"/>
      <c r="G100" s="2"/>
      <c r="H100" s="2"/>
      <c r="I100" s="2"/>
      <c r="J100" s="2"/>
    </row>
    <row r="101" spans="6:10" x14ac:dyDescent="0.3">
      <c r="F101" s="2"/>
      <c r="G101" s="2"/>
      <c r="H101" s="2"/>
      <c r="I101" s="2"/>
      <c r="J101" s="2"/>
    </row>
    <row r="102" spans="6:10" x14ac:dyDescent="0.3">
      <c r="F102" s="2"/>
      <c r="G102" s="2"/>
      <c r="H102" s="2"/>
      <c r="I102" s="2"/>
      <c r="J102" s="2"/>
    </row>
    <row r="103" spans="6:10" x14ac:dyDescent="0.3">
      <c r="F103" s="2"/>
      <c r="G103" s="2"/>
      <c r="H103" s="2"/>
      <c r="I103" s="2"/>
      <c r="J103" s="2"/>
    </row>
    <row r="104" spans="6:10" x14ac:dyDescent="0.3">
      <c r="F104" s="2"/>
      <c r="G104" s="2"/>
      <c r="H104" s="2"/>
      <c r="I104" s="2"/>
      <c r="J104" s="2"/>
    </row>
    <row r="105" spans="6:10" x14ac:dyDescent="0.3">
      <c r="F105" s="2"/>
      <c r="G105" s="2"/>
      <c r="H105" s="2"/>
      <c r="I105" s="2"/>
      <c r="J105" s="2"/>
    </row>
    <row r="106" spans="6:10" x14ac:dyDescent="0.3">
      <c r="F106" s="2"/>
      <c r="G106" s="2"/>
      <c r="H106" s="2"/>
      <c r="I106" s="2"/>
      <c r="J106" s="2"/>
    </row>
    <row r="107" spans="6:10" x14ac:dyDescent="0.3">
      <c r="F107" s="2"/>
      <c r="G107" s="2"/>
      <c r="H107" s="2"/>
      <c r="I107" s="2"/>
      <c r="J107" s="2"/>
    </row>
    <row r="108" spans="6:10" x14ac:dyDescent="0.3">
      <c r="F108" s="2"/>
      <c r="G108" s="2"/>
      <c r="H108" s="2"/>
      <c r="I108" s="2"/>
      <c r="J108" s="2"/>
    </row>
    <row r="109" spans="6:10" x14ac:dyDescent="0.3">
      <c r="F109" s="2"/>
      <c r="G109" s="2"/>
      <c r="H109" s="2"/>
      <c r="I109" s="2"/>
      <c r="J109" s="2"/>
    </row>
    <row r="110" spans="6:10" x14ac:dyDescent="0.3">
      <c r="F110" s="2"/>
      <c r="G110" s="2"/>
      <c r="H110" s="2"/>
      <c r="I110" s="2"/>
      <c r="J110" s="2"/>
    </row>
    <row r="111" spans="6:10" x14ac:dyDescent="0.3">
      <c r="F111" s="2"/>
      <c r="G111" s="2"/>
      <c r="H111" s="2"/>
      <c r="I111" s="2"/>
      <c r="J111" s="2"/>
    </row>
    <row r="112" spans="6:10" x14ac:dyDescent="0.3">
      <c r="F112" s="2"/>
      <c r="G112" s="2"/>
      <c r="H112" s="2"/>
      <c r="I112" s="2"/>
      <c r="J112" s="2"/>
    </row>
    <row r="113" spans="6:10" x14ac:dyDescent="0.3">
      <c r="F113" s="2"/>
      <c r="G113" s="2"/>
      <c r="H113" s="2"/>
      <c r="I113" s="2"/>
      <c r="J113" s="2"/>
    </row>
    <row r="114" spans="6:10" x14ac:dyDescent="0.3">
      <c r="F114" s="2"/>
      <c r="G114" s="2"/>
      <c r="H114" s="2"/>
      <c r="I114" s="2"/>
      <c r="J114" s="2"/>
    </row>
    <row r="115" spans="6:10" x14ac:dyDescent="0.3">
      <c r="F115" s="2"/>
      <c r="G115" s="2"/>
      <c r="H115" s="2"/>
      <c r="I115" s="2"/>
      <c r="J115" s="2"/>
    </row>
    <row r="116" spans="6:10" x14ac:dyDescent="0.3">
      <c r="F116" s="2"/>
      <c r="G116" s="2"/>
      <c r="H116" s="2"/>
      <c r="I116" s="2"/>
      <c r="J116" s="2"/>
    </row>
    <row r="117" spans="6:10" x14ac:dyDescent="0.3">
      <c r="F117" s="2"/>
      <c r="G117" s="2"/>
      <c r="H117" s="2"/>
      <c r="I117" s="2"/>
      <c r="J117" s="2"/>
    </row>
    <row r="118" spans="6:10" x14ac:dyDescent="0.3">
      <c r="F118" s="2"/>
      <c r="G118" s="2"/>
      <c r="H118" s="2"/>
      <c r="I118" s="2"/>
      <c r="J118" s="2"/>
    </row>
    <row r="119" spans="6:10" x14ac:dyDescent="0.3">
      <c r="F119" s="2"/>
      <c r="G119" s="2"/>
      <c r="H119" s="2"/>
      <c r="I119" s="2"/>
      <c r="J119" s="2"/>
    </row>
    <row r="120" spans="6:10" x14ac:dyDescent="0.3">
      <c r="F120" s="2"/>
      <c r="G120" s="2"/>
      <c r="H120" s="2"/>
      <c r="I120" s="2"/>
      <c r="J120" s="2"/>
    </row>
    <row r="121" spans="6:10" x14ac:dyDescent="0.3">
      <c r="F121" s="2"/>
      <c r="G121" s="2"/>
      <c r="H121" s="2"/>
      <c r="I121" s="2"/>
      <c r="J121" s="2"/>
    </row>
    <row r="122" spans="6:10" x14ac:dyDescent="0.3">
      <c r="F122" s="2"/>
      <c r="G122" s="2"/>
      <c r="H122" s="2"/>
      <c r="I122" s="2"/>
      <c r="J122" s="2"/>
    </row>
    <row r="123" spans="6:10" x14ac:dyDescent="0.3">
      <c r="F123" s="2"/>
      <c r="G123" s="2"/>
      <c r="H123" s="2"/>
      <c r="I123" s="2"/>
      <c r="J123" s="2"/>
    </row>
    <row r="124" spans="6:10" x14ac:dyDescent="0.3">
      <c r="F124" s="2"/>
      <c r="G124" s="2"/>
      <c r="H124" s="2"/>
      <c r="I124" s="2"/>
      <c r="J124" s="2"/>
    </row>
    <row r="125" spans="6:10" x14ac:dyDescent="0.3">
      <c r="F125" s="2"/>
      <c r="G125" s="2"/>
      <c r="H125" s="2"/>
      <c r="I125" s="2"/>
      <c r="J125" s="2"/>
    </row>
    <row r="126" spans="6:10" x14ac:dyDescent="0.3">
      <c r="F126" s="2"/>
      <c r="G126" s="2"/>
      <c r="H126" s="2"/>
      <c r="I126" s="2"/>
      <c r="J126" s="2"/>
    </row>
    <row r="127" spans="6:10" x14ac:dyDescent="0.3">
      <c r="F127" s="2"/>
      <c r="G127" s="2"/>
      <c r="H127" s="2"/>
      <c r="I127" s="2"/>
      <c r="J127" s="2"/>
    </row>
    <row r="128" spans="6:10" x14ac:dyDescent="0.3">
      <c r="F128" s="2"/>
      <c r="G128" s="2"/>
      <c r="H128" s="2"/>
      <c r="I128" s="2"/>
      <c r="J128" s="2"/>
    </row>
    <row r="129" spans="6:10" x14ac:dyDescent="0.3">
      <c r="F129" s="2"/>
      <c r="G129" s="2"/>
      <c r="H129" s="2"/>
      <c r="I129" s="2"/>
      <c r="J129" s="2"/>
    </row>
  </sheetData>
  <mergeCells count="1">
    <mergeCell ref="A1:K4"/>
  </mergeCells>
  <pageMargins left="0.7" right="0.7" top="0.75" bottom="0.75" header="0.3" footer="0.3"/>
  <tableParts count="2">
    <tablePart r:id="rId1"/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6EDAF2-B4E7-4D42-9993-90FC29665A97}">
  <dimension ref="A1:O26"/>
  <sheetViews>
    <sheetView workbookViewId="0">
      <selection activeCell="R10" sqref="R10"/>
    </sheetView>
  </sheetViews>
  <sheetFormatPr defaultRowHeight="14.4" x14ac:dyDescent="0.3"/>
  <cols>
    <col min="1" max="1" width="3.21875" style="17" customWidth="1"/>
    <col min="2" max="16384" width="8.88671875" style="17"/>
  </cols>
  <sheetData>
    <row r="1" spans="1:15" x14ac:dyDescent="0.3">
      <c r="A1" s="18" t="s">
        <v>21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</row>
    <row r="2" spans="1:15" x14ac:dyDescent="0.3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ht="15" thickBot="1" x14ac:dyDescent="0.35">
      <c r="A3" s="19"/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</row>
    <row r="4" spans="1:15" ht="15" thickTop="1" x14ac:dyDescent="0.3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</row>
    <row r="5" spans="1:15" x14ac:dyDescent="0.3">
      <c r="A5" s="11"/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</row>
    <row r="6" spans="1:15" x14ac:dyDescent="0.3">
      <c r="A6" s="11"/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</row>
    <row r="7" spans="1:15" x14ac:dyDescent="0.3">
      <c r="A7" s="11"/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</row>
    <row r="8" spans="1:15" x14ac:dyDescent="0.3">
      <c r="A8" s="11"/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</row>
    <row r="9" spans="1:15" x14ac:dyDescent="0.3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</row>
    <row r="10" spans="1:15" x14ac:dyDescent="0.3">
      <c r="A10" s="11"/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</row>
    <row r="11" spans="1:15" x14ac:dyDescent="0.3">
      <c r="A11" s="11"/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</row>
    <row r="12" spans="1:15" x14ac:dyDescent="0.3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</row>
    <row r="13" spans="1:15" x14ac:dyDescent="0.3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</row>
    <row r="14" spans="1:15" x14ac:dyDescent="0.3">
      <c r="A14" s="11"/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</row>
    <row r="15" spans="1:15" x14ac:dyDescent="0.3">
      <c r="A15" s="11"/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</row>
    <row r="16" spans="1:15" x14ac:dyDescent="0.3">
      <c r="A16" s="11"/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</row>
    <row r="17" spans="1:15" x14ac:dyDescent="0.3">
      <c r="A17" s="11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</row>
    <row r="18" spans="1:15" x14ac:dyDescent="0.3">
      <c r="A18" s="11"/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</row>
    <row r="19" spans="1:15" x14ac:dyDescent="0.3">
      <c r="A19" s="11"/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</row>
    <row r="20" spans="1:15" x14ac:dyDescent="0.3">
      <c r="A20" s="11"/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</row>
    <row r="21" spans="1:15" x14ac:dyDescent="0.3">
      <c r="A21" s="11"/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</row>
    <row r="22" spans="1:15" x14ac:dyDescent="0.3">
      <c r="A22" s="11"/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</row>
    <row r="23" spans="1:15" x14ac:dyDescent="0.3">
      <c r="A23" s="11"/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x14ac:dyDescent="0.3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11"/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</row>
  </sheetData>
  <mergeCells count="1">
    <mergeCell ref="A1:O3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271340-5BCD-4532-9B65-37C33BD9B9B3}">
  <dimension ref="A1:B14"/>
  <sheetViews>
    <sheetView tabSelected="1" workbookViewId="0">
      <selection activeCell="H6" sqref="H6"/>
    </sheetView>
  </sheetViews>
  <sheetFormatPr defaultRowHeight="14.4" x14ac:dyDescent="0.3"/>
  <cols>
    <col min="1" max="1" width="23.6640625" style="25" customWidth="1"/>
    <col min="2" max="2" width="92.5546875" style="25" bestFit="1" customWidth="1"/>
    <col min="3" max="16384" width="8.88671875" style="25"/>
  </cols>
  <sheetData>
    <row r="1" spans="1:2" x14ac:dyDescent="0.3">
      <c r="A1" s="29" t="s">
        <v>46</v>
      </c>
      <c r="B1" s="30"/>
    </row>
    <row r="2" spans="1:2" x14ac:dyDescent="0.3">
      <c r="A2" s="31"/>
      <c r="B2" s="32"/>
    </row>
    <row r="4" spans="1:2" ht="31.2" x14ac:dyDescent="0.3">
      <c r="A4" s="26" t="s">
        <v>25</v>
      </c>
      <c r="B4" s="26" t="s">
        <v>26</v>
      </c>
    </row>
    <row r="5" spans="1:2" ht="22.2" customHeight="1" x14ac:dyDescent="0.3">
      <c r="A5" s="27" t="s">
        <v>27</v>
      </c>
      <c r="B5" s="28" t="s">
        <v>40</v>
      </c>
    </row>
    <row r="6" spans="1:2" ht="22.2" customHeight="1" x14ac:dyDescent="0.3">
      <c r="A6" s="27" t="s">
        <v>28</v>
      </c>
      <c r="B6" s="28" t="s">
        <v>41</v>
      </c>
    </row>
    <row r="7" spans="1:2" ht="22.2" customHeight="1" x14ac:dyDescent="0.3">
      <c r="A7" s="27" t="s">
        <v>29</v>
      </c>
      <c r="B7" s="28" t="s">
        <v>30</v>
      </c>
    </row>
    <row r="8" spans="1:2" ht="22.2" customHeight="1" x14ac:dyDescent="0.3">
      <c r="A8" s="27" t="s">
        <v>31</v>
      </c>
      <c r="B8" s="28" t="s">
        <v>42</v>
      </c>
    </row>
    <row r="9" spans="1:2" ht="22.2" customHeight="1" x14ac:dyDescent="0.3">
      <c r="A9" s="27" t="s">
        <v>43</v>
      </c>
      <c r="B9" s="28" t="s">
        <v>32</v>
      </c>
    </row>
    <row r="10" spans="1:2" ht="22.2" customHeight="1" x14ac:dyDescent="0.3">
      <c r="A10" s="27" t="s">
        <v>33</v>
      </c>
      <c r="B10" s="28" t="s">
        <v>34</v>
      </c>
    </row>
    <row r="11" spans="1:2" ht="22.2" customHeight="1" x14ac:dyDescent="0.3">
      <c r="A11" s="27" t="s">
        <v>35</v>
      </c>
      <c r="B11" s="28" t="s">
        <v>44</v>
      </c>
    </row>
    <row r="12" spans="1:2" ht="22.2" customHeight="1" x14ac:dyDescent="0.3">
      <c r="A12" s="27" t="s">
        <v>36</v>
      </c>
      <c r="B12" s="28" t="s">
        <v>37</v>
      </c>
    </row>
    <row r="13" spans="1:2" ht="22.2" customHeight="1" x14ac:dyDescent="0.3">
      <c r="A13" s="27" t="s">
        <v>38</v>
      </c>
      <c r="B13" s="28" t="s">
        <v>45</v>
      </c>
    </row>
    <row r="14" spans="1:2" ht="22.2" customHeight="1" x14ac:dyDescent="0.3">
      <c r="A14" s="27" t="s">
        <v>39</v>
      </c>
      <c r="B14" s="28" t="s">
        <v>47</v>
      </c>
    </row>
  </sheetData>
  <mergeCells count="1">
    <mergeCell ref="A1:B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Data</vt:lpstr>
      <vt:lpstr>Dashboard</vt:lpstr>
      <vt:lpstr>Project overview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Anvay Gulwe</dc:creator>
  <cp:lastModifiedBy>Anvay Gulwe</cp:lastModifiedBy>
  <dcterms:created xsi:type="dcterms:W3CDTF">2025-07-20T06:12:49Z</dcterms:created>
  <dcterms:modified xsi:type="dcterms:W3CDTF">2025-07-20T14:03:51Z</dcterms:modified>
</cp:coreProperties>
</file>